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lasses\NE583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C3" i="1"/>
  <c r="C4" i="1" l="1"/>
  <c r="B4" i="1" s="1"/>
  <c r="C5" i="1" l="1"/>
  <c r="B5" i="1" s="1"/>
  <c r="B9" i="1" s="1"/>
  <c r="C8" i="1"/>
  <c r="C9" i="1"/>
  <c r="B8" i="1" l="1"/>
  <c r="B11" i="1" s="1" a="1"/>
  <c r="C11" i="1" s="1"/>
  <c r="C12" i="1" l="1"/>
  <c r="B12" i="1"/>
  <c r="B11" i="1"/>
  <c r="E11" i="1" s="1"/>
  <c r="E12" i="1" l="1"/>
  <c r="D4" i="1" s="1"/>
  <c r="E4" i="1" s="1"/>
  <c r="F11" i="1"/>
  <c r="D5" i="1"/>
  <c r="D3" i="1" l="1"/>
  <c r="E3" i="1" s="1"/>
  <c r="G4" i="1"/>
  <c r="F12" i="1"/>
  <c r="F4" i="1"/>
  <c r="H4" i="1"/>
  <c r="F5" i="1"/>
  <c r="E5" i="1"/>
  <c r="H5" i="1"/>
  <c r="G5" i="1"/>
  <c r="G3" i="1" l="1"/>
  <c r="G6" i="1" s="1"/>
  <c r="H3" i="1"/>
  <c r="H6" i="1" s="1"/>
  <c r="H7" i="1" s="1"/>
  <c r="H8" i="1" s="1"/>
  <c r="F3" i="1"/>
  <c r="F6" i="1" s="1"/>
  <c r="E6" i="1"/>
</calcChain>
</file>

<file path=xl/sharedStrings.xml><?xml version="1.0" encoding="utf-8"?>
<sst xmlns="http://schemas.openxmlformats.org/spreadsheetml/2006/main" count="8" uniqueCount="8">
  <si>
    <t>mu1</t>
  </si>
  <si>
    <t>N</t>
  </si>
  <si>
    <t>C</t>
  </si>
  <si>
    <t>mu3</t>
  </si>
  <si>
    <t>mu2</t>
  </si>
  <si>
    <t>w1</t>
  </si>
  <si>
    <t>w2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</si>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</sst>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B11" sqref="B11"/>
    </sheetView>
  </sheetViews>
  <sheetFormatPr defaultRowHeight="15" x14ac:dyDescent="0.25"/>
  <sheetData>
    <row r="1" spans="1:8" x14ac:dyDescent="0.25">
      <c r="A1" t="s">
        <v>1</v>
      </c>
      <c r="B1">
        <v>6</v>
      </c>
    </row>
    <row r="2" spans="1:8" x14ac:dyDescent="0.25">
      <c r="A2" t="s">
        <v>2</v>
      </c>
      <c r="B2">
        <f>2*(1-3*B3^2)/(B1-2)</f>
        <v>0.39335835019591509</v>
      </c>
      <c r="D2" t="s">
        <v>7</v>
      </c>
      <c r="E2">
        <v>0</v>
      </c>
      <c r="F2">
        <v>2</v>
      </c>
      <c r="G2">
        <v>4</v>
      </c>
      <c r="H2">
        <v>6</v>
      </c>
    </row>
    <row r="3" spans="1:8" x14ac:dyDescent="0.25">
      <c r="A3" t="s">
        <v>0</v>
      </c>
      <c r="B3">
        <v>0.2666353937546988</v>
      </c>
      <c r="C3">
        <f>B3^2</f>
        <v>7.1094433202723267E-2</v>
      </c>
      <c r="D3">
        <f>2*E11+E12</f>
        <v>0.25472972756452655</v>
      </c>
      <c r="E3">
        <f>$D3*$B3^E2</f>
        <v>0.25472972756452655</v>
      </c>
      <c r="F3">
        <f>$D3*$B3^F2</f>
        <v>1.810986560108413E-2</v>
      </c>
      <c r="G3">
        <f>$D3*$B3^G2</f>
        <v>1.2875106302865716E-3</v>
      </c>
      <c r="H3">
        <f>$D3*$B3^H2</f>
        <v>9.1534838502704792E-5</v>
      </c>
    </row>
    <row r="4" spans="1:8" x14ac:dyDescent="0.25">
      <c r="A4" t="s">
        <v>4</v>
      </c>
      <c r="B4">
        <f>SQRT(C4)</f>
        <v>0.68150772805496374</v>
      </c>
      <c r="C4">
        <f>C3+B2</f>
        <v>0.46445278339863838</v>
      </c>
      <c r="D4">
        <f>2*E12</f>
        <v>0.15720721153761352</v>
      </c>
      <c r="E4">
        <f>$D4*$B4^E2</f>
        <v>0.15720721153761352</v>
      </c>
      <c r="F4">
        <f>$D4*$B4^F2</f>
        <v>7.3015326968983135E-2</v>
      </c>
      <c r="G4">
        <f>$D4*$B4^G2</f>
        <v>3.3912171841505884E-2</v>
      </c>
      <c r="H4">
        <f>$D4*$B4^H2</f>
        <v>1.5750602602880335E-2</v>
      </c>
    </row>
    <row r="5" spans="1:8" x14ac:dyDescent="0.25">
      <c r="A5" t="s">
        <v>3</v>
      </c>
      <c r="B5">
        <f>SQRT(C5)</f>
        <v>0.92618093998664941</v>
      </c>
      <c r="C5">
        <f>C4+B2</f>
        <v>0.85781113359455352</v>
      </c>
      <c r="D5">
        <f>E11</f>
        <v>8.8063060897859896E-2</v>
      </c>
      <c r="E5">
        <f>$D5*$B5^E2</f>
        <v>8.8063060897859896E-2</v>
      </c>
      <c r="F5">
        <f>$D5*$B5^F2</f>
        <v>7.5541474096599392E-2</v>
      </c>
      <c r="G5">
        <f>$D5*$B5^G2</f>
        <v>6.4800317528207529E-2</v>
      </c>
      <c r="H5">
        <f>$D5*$B5^H2</f>
        <v>5.5586433836158716E-2</v>
      </c>
    </row>
    <row r="6" spans="1:8" x14ac:dyDescent="0.25">
      <c r="E6">
        <f>SUM(E3:E5)</f>
        <v>0.5</v>
      </c>
      <c r="F6">
        <f>SUM(F3:F5)</f>
        <v>0.16666666666666666</v>
      </c>
      <c r="G6">
        <f>SUM(G3:G5)</f>
        <v>9.9999999999999978E-2</v>
      </c>
      <c r="H6">
        <f>SUM(H3:H5)</f>
        <v>7.1428571277541764E-2</v>
      </c>
    </row>
    <row r="7" spans="1:8" x14ac:dyDescent="0.25">
      <c r="H7">
        <f>H6*14</f>
        <v>0.99999999788558469</v>
      </c>
    </row>
    <row r="8" spans="1:8" x14ac:dyDescent="0.25">
      <c r="A8">
        <v>0</v>
      </c>
      <c r="B8">
        <f>2*B$3^A8+B$5^A8</f>
        <v>3</v>
      </c>
      <c r="C8">
        <f>B$3^A8+2*B$4^A8</f>
        <v>3</v>
      </c>
      <c r="D8" s="1" t="s">
        <v>5</v>
      </c>
      <c r="E8">
        <v>0.5</v>
      </c>
      <c r="H8">
        <f>100000*(1-H7)</f>
        <v>2.1144153095065121E-4</v>
      </c>
    </row>
    <row r="9" spans="1:8" x14ac:dyDescent="0.25">
      <c r="A9">
        <v>4</v>
      </c>
      <c r="B9">
        <f>2*B$3^A9+B$5^A9</f>
        <v>0.74594877778360591</v>
      </c>
      <c r="C9">
        <f>B$3^A9+2*B$4^A9</f>
        <v>0.43648719444590151</v>
      </c>
      <c r="D9" s="1" t="s">
        <v>6</v>
      </c>
      <c r="E9">
        <v>0.1</v>
      </c>
    </row>
    <row r="11" spans="1:8" x14ac:dyDescent="0.25">
      <c r="B11">
        <f t="array" ref="B11:C12">MINVERSE(B8:C9)</f>
        <v>-0.47015765224464995</v>
      </c>
      <c r="C11">
        <v>3.2314188702018485</v>
      </c>
      <c r="D11">
        <v>0.5</v>
      </c>
      <c r="E11">
        <f>B11*D11+C11*D12</f>
        <v>8.8063060897859896E-2</v>
      </c>
      <c r="F11">
        <f>E11*2</f>
        <v>0.17612612179571979</v>
      </c>
    </row>
    <row r="12" spans="1:8" x14ac:dyDescent="0.25">
      <c r="B12">
        <v>0.80349098557798326</v>
      </c>
      <c r="C12">
        <v>-3.2314188702018485</v>
      </c>
      <c r="D12">
        <v>0.1</v>
      </c>
      <c r="E12">
        <f>B12*D11+C12*D12</f>
        <v>7.8603605768806761E-2</v>
      </c>
      <c r="F12">
        <f>E12*2</f>
        <v>0.15720721153761352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Tennessee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Pevey</dc:creator>
  <cp:lastModifiedBy>Ron Pevey</cp:lastModifiedBy>
  <dcterms:created xsi:type="dcterms:W3CDTF">2019-11-05T23:08:54Z</dcterms:created>
  <dcterms:modified xsi:type="dcterms:W3CDTF">2019-11-05T23:45:11Z</dcterms:modified>
</cp:coreProperties>
</file>